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bemutatás'!$A$1:$M$53</definedName>
  </definedNames>
  <calcPr calcId="162913"/>
</workbook>
</file>

<file path=xl/calcChain.xml><?xml version="1.0" encoding="utf-8"?>
<calcChain xmlns="http://schemas.openxmlformats.org/spreadsheetml/2006/main">
  <c r="F33" i="7" l="1"/>
  <c r="F34" i="7" l="1"/>
  <c r="L52" i="7" l="1"/>
  <c r="F11" i="7" l="1"/>
  <c r="F43" i="7"/>
  <c r="F18" i="7"/>
  <c r="F40" i="7"/>
  <c r="F52" i="7"/>
  <c r="F30" i="7"/>
  <c r="D30" i="7"/>
  <c r="F32" i="7" l="1"/>
  <c r="F44" i="7" l="1"/>
  <c r="F45" i="7" s="1"/>
  <c r="F53" i="7" s="1"/>
  <c r="F35" i="7"/>
  <c r="M34" i="7" l="1"/>
  <c r="M33" i="7" l="1"/>
  <c r="K52" i="7" l="1"/>
  <c r="K43" i="7"/>
  <c r="K44" i="7" s="1"/>
  <c r="K29" i="7"/>
  <c r="K32" i="7" s="1"/>
  <c r="E52" i="7"/>
  <c r="E43" i="7"/>
  <c r="E40" i="7"/>
  <c r="E30" i="7"/>
  <c r="E16" i="7"/>
  <c r="E18" i="7" s="1"/>
  <c r="E11" i="7"/>
  <c r="E44" i="7" l="1"/>
  <c r="E32" i="7"/>
  <c r="E35" i="7" s="1"/>
  <c r="K35" i="7"/>
  <c r="K45" i="7"/>
  <c r="K53" i="7" s="1"/>
  <c r="E45" i="7" l="1"/>
  <c r="E53" i="7" s="1"/>
  <c r="D52" i="7" l="1"/>
  <c r="D43" i="7"/>
  <c r="D40" i="7"/>
  <c r="D44" i="7" l="1"/>
  <c r="J52" i="7" l="1"/>
  <c r="J43" i="7" l="1"/>
  <c r="J29" i="7"/>
  <c r="D16" i="7"/>
  <c r="D11" i="7"/>
  <c r="D18" i="7" l="1"/>
  <c r="D32" i="7" s="1"/>
  <c r="J44" i="7"/>
  <c r="J32" i="7"/>
  <c r="J45" i="7" l="1"/>
  <c r="D35" i="7"/>
  <c r="J35" i="7"/>
  <c r="D45" i="7" l="1"/>
  <c r="D53" i="7" s="1"/>
  <c r="J53" i="7"/>
  <c r="M52" i="7" l="1"/>
  <c r="L43" i="7" l="1"/>
  <c r="L29" i="7"/>
  <c r="L44" i="7" l="1"/>
  <c r="L32" i="7"/>
  <c r="M44" i="7" l="1"/>
  <c r="L45" i="7"/>
  <c r="L35" i="7"/>
  <c r="M32" i="7"/>
  <c r="M35" i="7" l="1"/>
  <c r="M45" i="7"/>
  <c r="L53" i="7"/>
  <c r="M53" i="7" l="1"/>
</calcChain>
</file>

<file path=xl/sharedStrings.xml><?xml version="1.0" encoding="utf-8"?>
<sst xmlns="http://schemas.openxmlformats.org/spreadsheetml/2006/main" count="167" uniqueCount="160">
  <si>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</si>
  <si>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</si>
  <si>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</si>
  <si>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</si>
  <si>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</si>
  <si>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</si>
  <si>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</si>
  <si>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</si>
  <si>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</si>
  <si>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</si>
  <si>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</si>
  <si>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</si>
  <si>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</si>
  <si>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</si>
  <si>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</si>
  <si>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</si>
  <si>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</si>
  <si>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</si>
  <si>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</si>
  <si>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</si>
  <si>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</si>
  <si>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</si>
  <si>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</si>
  <si>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</si>
  <si>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</si>
  <si>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</si>
  <si>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</si>
  <si>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</si>
  <si>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</si>
  <si>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</si>
  <si>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</si>
  <si>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</si>
  <si>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</si>
  <si>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</si>
  <si>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</si>
  <si>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</si>
  <si>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</si>
  <si>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</si>
  <si>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</si>
  <si>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</si>
  <si>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</si>
  <si>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</si>
  <si>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</si>
  <si>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</si>
  <si>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</si>
  <si>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</si>
  <si>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</si>
  <si>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</si>
  <si>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</si>
  <si>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</si>
  <si>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</si>
  <si>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</si>
  <si>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</si>
  <si>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</si>
  <si>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</si>
  <si>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</si>
  <si>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</si>
  <si>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</si>
  <si>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</si>
  <si>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</si>
  <si>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</si>
  <si>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</si>
  <si>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</si>
  <si>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</si>
  <si>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</si>
  <si>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</si>
  <si>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</si>
  <si>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</si>
  <si>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</si>
  <si>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</si>
  <si>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</si>
  <si>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</si>
  <si>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</si>
  <si>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</si>
  <si>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</si>
  <si>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</si>
  <si>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</si>
  <si>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</si>
  <si>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</si>
  <si>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</si>
  <si>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</si>
  <si>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</si>
  <si>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</si>
  <si>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</si>
  <si>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</si>
  <si>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</si>
  <si>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</si>
  <si>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</si>
  <si>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</si>
  <si>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</si>
  <si>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</si>
  <si>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</si>
  <si>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</si>
  <si>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</si>
  <si>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</si>
  <si>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</si>
  <si>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</si>
  <si>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</si>
  <si>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</si>
  <si>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</si>
  <si>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</si>
  <si>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</si>
  <si>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</si>
  <si>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</si>
  <si>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</si>
  <si>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</si>
  <si>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</si>
  <si>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</si>
  <si>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</si>
  <si>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</si>
  <si>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</si>
  <si>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</si>
  <si>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</si>
  <si>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</si>
  <si>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</si>
  <si>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</si>
  <si>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</si>
  <si>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</si>
  <si>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</si>
  <si>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</si>
  <si>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</si>
  <si>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 xml:space="preserve">Működési célú támogatások államháztartáson belülről </t>
    </r>
    <r>
      <rPr>
        <sz val="12"/>
        <color theme="1"/>
        <rFont val="Times New Roman"/>
        <family val="1"/>
        <charset val="238"/>
      </rPr>
      <t>(1+2+3)</t>
    </r>
  </si>
  <si>
    <t>Rovat-rend</t>
  </si>
  <si>
    <t>Ebből beruházásokhoz, felújításokhoz kapcsolódó fordított áfa</t>
  </si>
  <si>
    <t>B51</t>
  </si>
  <si>
    <t>Immateriális javak értékesítése</t>
  </si>
  <si>
    <t>K508</t>
  </si>
  <si>
    <t>Működési célú visszatérítendő támogatás, kölcsön nyújtása államháztartáson kívülre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</si>
  <si>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(29+...+32)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</si>
  <si>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(34+35)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</si>
  <si>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(39+…+44)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</si>
  <si>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(38+45)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</si>
  <si>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(5+33+36)</t>
    </r>
  </si>
  <si>
    <t>B819</t>
  </si>
  <si>
    <t>Tulajdonosi kölcsönök</t>
  </si>
  <si>
    <t>K9192</t>
  </si>
  <si>
    <t>Rövid lejáratú tulajdonosi kölcsönök kiadásai</t>
  </si>
  <si>
    <t>Előző év költségvetési maradványának működési célú igénybevétele</t>
  </si>
  <si>
    <t>Egyéb működési célú támogatások államháztartáson kívülre</t>
  </si>
  <si>
    <t>K511</t>
  </si>
  <si>
    <t>Működési célú támogatások az Európai Uniónak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</si>
  <si>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(5+…+10)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</si>
  <si>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(1+2+3+4+11)</t>
    </r>
  </si>
  <si>
    <r>
      <t xml:space="preserve">Működési kiadások korrigálva </t>
    </r>
    <r>
      <rPr>
        <sz val="12"/>
        <color theme="1"/>
        <rFont val="Times New Roman"/>
        <family val="1"/>
        <charset val="238"/>
      </rPr>
      <t>(12+13)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</si>
  <si>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(17+…+21)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</si>
  <si>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(15+16+22)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</si>
  <si>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(12+23)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</si>
  <si>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(25+…+30)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</si>
  <si>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(24+31)</t>
    </r>
  </si>
  <si>
    <t>2023. évi tervezett működési, felhalmozási bevételeinek és kiadásainak, valamint finanszírozási előirányzatainak</t>
  </si>
  <si>
    <t>2021. évi teljesítés</t>
  </si>
  <si>
    <t>2023. évi tervezett előirányzat</t>
  </si>
  <si>
    <t>Termékek és szolgáltatások adói (7+8)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</si>
  <si>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</si>
  <si>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</si>
  <si>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</si>
  <si>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t>Működési bevételek korrigálva (25+26+27)</t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</si>
  <si>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(25+37)</t>
    </r>
  </si>
  <si>
    <t>2022. évi várható teljesítés</t>
  </si>
  <si>
    <t>2023. évi egyenleg
(6-12)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</si>
</sst>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8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2" xfId="0" applyNumberFormat="1" applyFont="1" applyFill="1" applyBorder="1"/>
    <xf numFmtId="3" fontId="4" fillId="0" borderId="32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4" xfId="0" applyNumberFormat="1" applyFont="1" applyFill="1" applyBorder="1" applyAlignment="1">
      <alignment horizontal="center"/>
    </xf>
    <xf numFmtId="3" fontId="2" fillId="0" borderId="35" xfId="0" applyNumberFormat="1" applyFont="1" applyFill="1" applyBorder="1"/>
    <xf numFmtId="3" fontId="2" fillId="0" borderId="36" xfId="0" applyNumberFormat="1" applyFont="1" applyFill="1" applyBorder="1"/>
    <xf numFmtId="3" fontId="4" fillId="0" borderId="35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center"/>
    </xf>
    <xf numFmtId="3" fontId="2" fillId="0" borderId="35" xfId="0" applyNumberFormat="1" applyFont="1" applyFill="1" applyBorder="1" applyAlignment="1">
      <alignment horizontal="left"/>
    </xf>
    <xf numFmtId="3" fontId="2" fillId="0" borderId="36" xfId="0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0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right"/>
    </xf>
    <xf numFmtId="3" fontId="5" fillId="0" borderId="32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3" fontId="5" fillId="0" borderId="42" xfId="0" applyNumberFormat="1" applyFont="1" applyFill="1" applyBorder="1" applyAlignment="1">
      <alignment horizontal="right"/>
    </xf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1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lef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3" fillId="0" borderId="30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left"/>
    </xf>
    <xf numFmtId="3" fontId="3" fillId="0" borderId="28" xfId="0" applyNumberFormat="1" applyFont="1" applyFill="1" applyBorder="1" applyAlignment="1">
      <alignment wrapText="1"/>
    </xf>
    <xf numFmtId="3" fontId="3" fillId="0" borderId="16" xfId="0" applyNumberFormat="1" applyFont="1" applyFill="1" applyBorder="1" applyAlignment="1">
      <alignment horizontal="right"/>
    </xf>
    <xf numFmtId="3" fontId="6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3" fontId="6" fillId="0" borderId="3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24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6" fillId="0" borderId="9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5" fillId="0" borderId="43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1" fillId="0" borderId="44" xfId="0" applyNumberFormat="1" applyFont="1" applyFill="1" applyBorder="1" applyAlignment="1">
      <alignment wrapText="1"/>
    </xf>
    <xf numFmtId="3" fontId="1" fillId="0" borderId="45" xfId="0" applyNumberFormat="1" applyFont="1" applyFill="1" applyBorder="1" applyAlignment="1">
      <alignment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5" fillId="0" borderId="17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view="pageBreakPreview" topLeftCell="A22" zoomScale="70" zoomScaleNormal="70" zoomScaleSheetLayoutView="70" workbookViewId="0">
      <selection activeCell="S41" sqref="S41"/>
    </sheetView>
  </sheetViews>
  <sheetFormatPr defaultColWidth="9.140625"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6" width="14.7109375" style="5" customWidth="1"/>
    <col min="7" max="7" width="6.7109375" style="4" customWidth="1"/>
    <col min="8" max="8" width="8.7109375" style="6" customWidth="1"/>
    <col min="9" max="9" width="51.85546875" style="7" customWidth="1"/>
    <col min="10" max="12" width="14.7109375" style="5" customWidth="1"/>
    <col min="13" max="13" width="14.28515625" style="1" customWidth="1"/>
    <col min="14" max="14" width="9.140625" style="1"/>
    <col min="15" max="15" width="11" style="1" bestFit="1" customWidth="1"/>
    <col min="16" max="16384" width="9.140625" style="1"/>
  </cols>
  <sheetData>
    <row r="1" spans="1:13" ht="18.75" x14ac:dyDescent="0.3">
      <c r="A1" s="167" t="s">
        <v>79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</row>
    <row r="2" spans="1:13" ht="18.75" x14ac:dyDescent="0.3">
      <c r="A2" s="167" t="s">
        <v>149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3" ht="18.75" x14ac:dyDescent="0.3">
      <c r="A3" s="167" t="s">
        <v>80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</row>
    <row r="4" spans="1:13" x14ac:dyDescent="0.25">
      <c r="A4" s="2"/>
      <c r="B4" s="2"/>
      <c r="C4" s="2"/>
      <c r="D4" s="3"/>
      <c r="E4" s="3"/>
      <c r="F4" s="3"/>
      <c r="G4" s="2"/>
      <c r="H4" s="2"/>
      <c r="I4" s="2"/>
      <c r="J4" s="3"/>
      <c r="K4" s="3"/>
      <c r="L4" s="3"/>
      <c r="M4" s="2"/>
    </row>
    <row r="5" spans="1:13" ht="16.5" thickBot="1" x14ac:dyDescent="0.3">
      <c r="M5" s="8" t="s">
        <v>81</v>
      </c>
    </row>
    <row r="6" spans="1:13" s="14" customFormat="1" ht="90.75" customHeight="1" thickBot="1" x14ac:dyDescent="0.3">
      <c r="A6" s="9" t="s">
        <v>78</v>
      </c>
      <c r="B6" s="11" t="s">
        <v>122</v>
      </c>
      <c r="C6" s="10" t="s">
        <v>73</v>
      </c>
      <c r="D6" s="11" t="s">
        <v>150</v>
      </c>
      <c r="E6" s="162" t="s">
        <v>158</v>
      </c>
      <c r="F6" s="162" t="s">
        <v>151</v>
      </c>
      <c r="G6" s="12" t="s">
        <v>78</v>
      </c>
      <c r="H6" s="11" t="s">
        <v>122</v>
      </c>
      <c r="I6" s="10" t="s">
        <v>73</v>
      </c>
      <c r="J6" s="11" t="s">
        <v>150</v>
      </c>
      <c r="K6" s="162" t="s">
        <v>158</v>
      </c>
      <c r="L6" s="163" t="s">
        <v>151</v>
      </c>
      <c r="M6" s="13" t="s">
        <v>159</v>
      </c>
    </row>
    <row r="7" spans="1:13" s="17" customFormat="1" ht="13.5" customHeight="1" thickBot="1" x14ac:dyDescent="0.3">
      <c r="A7" s="15">
        <v>1</v>
      </c>
      <c r="B7" s="16">
        <v>2</v>
      </c>
      <c r="C7" s="17">
        <v>3</v>
      </c>
      <c r="D7" s="18">
        <v>4</v>
      </c>
      <c r="E7" s="125">
        <v>5</v>
      </c>
      <c r="F7" s="125">
        <v>6</v>
      </c>
      <c r="G7" s="19">
        <v>7</v>
      </c>
      <c r="H7" s="16">
        <v>8</v>
      </c>
      <c r="I7" s="17">
        <v>9</v>
      </c>
      <c r="J7" s="18">
        <v>10</v>
      </c>
      <c r="K7" s="18">
        <v>11</v>
      </c>
      <c r="L7" s="18">
        <v>12</v>
      </c>
      <c r="M7" s="20">
        <v>13</v>
      </c>
    </row>
    <row r="8" spans="1:13" ht="18.75" customHeight="1" x14ac:dyDescent="0.25">
      <c r="A8" s="21">
        <v>1</v>
      </c>
      <c r="B8" s="22" t="s">
        <v>25</v>
      </c>
      <c r="C8" s="23" t="s">
        <v>26</v>
      </c>
      <c r="D8" s="24">
        <v>2483199</v>
      </c>
      <c r="E8" s="126">
        <v>2760071</v>
      </c>
      <c r="F8" s="157">
        <v>3258058</v>
      </c>
      <c r="G8" s="27"/>
      <c r="H8" s="28"/>
      <c r="I8" s="29"/>
      <c r="J8" s="31"/>
      <c r="K8" s="31"/>
      <c r="L8" s="31"/>
      <c r="M8" s="32"/>
    </row>
    <row r="9" spans="1:13" ht="18.75" customHeight="1" x14ac:dyDescent="0.25">
      <c r="A9" s="33">
        <v>2</v>
      </c>
      <c r="B9" s="34" t="s">
        <v>27</v>
      </c>
      <c r="C9" s="35" t="s">
        <v>28</v>
      </c>
      <c r="D9" s="36">
        <v>93844</v>
      </c>
      <c r="E9" s="127">
        <v>30025</v>
      </c>
      <c r="F9" s="126">
        <v>97851</v>
      </c>
      <c r="G9" s="39">
        <v>1</v>
      </c>
      <c r="H9" s="40" t="s">
        <v>0</v>
      </c>
      <c r="I9" s="41" t="s">
        <v>109</v>
      </c>
      <c r="J9" s="24">
        <v>4125596</v>
      </c>
      <c r="K9" s="25">
        <v>5013166</v>
      </c>
      <c r="L9" s="25">
        <v>6530524</v>
      </c>
      <c r="M9" s="42"/>
    </row>
    <row r="10" spans="1:13" x14ac:dyDescent="0.25">
      <c r="A10" s="33">
        <v>3</v>
      </c>
      <c r="B10" s="34" t="s">
        <v>29</v>
      </c>
      <c r="C10" s="43" t="s">
        <v>30</v>
      </c>
      <c r="D10" s="36">
        <v>451868</v>
      </c>
      <c r="E10" s="127">
        <v>580380</v>
      </c>
      <c r="F10" s="127">
        <v>562561</v>
      </c>
      <c r="G10" s="44"/>
      <c r="H10" s="165" t="s">
        <v>1</v>
      </c>
      <c r="I10" s="45" t="s">
        <v>76</v>
      </c>
      <c r="J10" s="46"/>
      <c r="K10" s="47"/>
      <c r="L10" s="47"/>
      <c r="M10" s="48"/>
    </row>
    <row r="11" spans="1:13" s="56" customFormat="1" ht="25.5" customHeight="1" x14ac:dyDescent="0.25">
      <c r="A11" s="49">
        <v>4</v>
      </c>
      <c r="B11" s="50" t="s">
        <v>31</v>
      </c>
      <c r="C11" s="51" t="s">
        <v>121</v>
      </c>
      <c r="D11" s="53">
        <f>SUM(D8:D10)</f>
        <v>3028911</v>
      </c>
      <c r="E11" s="53">
        <f>SUM(E8:E10)</f>
        <v>3370476</v>
      </c>
      <c r="F11" s="53">
        <f>SUM(F8:F10)</f>
        <v>3918470</v>
      </c>
      <c r="G11" s="39">
        <v>2</v>
      </c>
      <c r="H11" s="166"/>
      <c r="I11" s="23" t="s">
        <v>77</v>
      </c>
      <c r="J11" s="24">
        <v>721820</v>
      </c>
      <c r="K11" s="25">
        <v>720799</v>
      </c>
      <c r="L11" s="25">
        <v>1005468</v>
      </c>
      <c r="M11" s="55"/>
    </row>
    <row r="12" spans="1:13" s="56" customFormat="1" ht="25.5" customHeight="1" x14ac:dyDescent="0.25">
      <c r="A12" s="49">
        <v>5</v>
      </c>
      <c r="B12" s="50" t="s">
        <v>84</v>
      </c>
      <c r="C12" s="57" t="s">
        <v>85</v>
      </c>
      <c r="D12" s="52">
        <v>50625</v>
      </c>
      <c r="E12" s="128">
        <v>0</v>
      </c>
      <c r="F12" s="128">
        <v>72485</v>
      </c>
      <c r="G12" s="27"/>
      <c r="H12" s="28"/>
      <c r="I12" s="58"/>
      <c r="J12" s="30"/>
      <c r="K12" s="31"/>
      <c r="L12" s="31"/>
      <c r="M12" s="59"/>
    </row>
    <row r="13" spans="1:13" ht="18.75" customHeight="1" x14ac:dyDescent="0.25">
      <c r="A13" s="33">
        <v>6</v>
      </c>
      <c r="B13" s="34" t="s">
        <v>32</v>
      </c>
      <c r="C13" s="35" t="s">
        <v>33</v>
      </c>
      <c r="D13" s="36">
        <v>2147846</v>
      </c>
      <c r="E13" s="127">
        <v>2142219</v>
      </c>
      <c r="F13" s="127">
        <v>2020000</v>
      </c>
      <c r="G13" s="60">
        <v>3</v>
      </c>
      <c r="H13" s="61" t="s">
        <v>2</v>
      </c>
      <c r="I13" s="43" t="s">
        <v>3</v>
      </c>
      <c r="J13" s="36">
        <v>6606628</v>
      </c>
      <c r="K13" s="37">
        <v>7846835</v>
      </c>
      <c r="L13" s="37">
        <v>11947326</v>
      </c>
      <c r="M13" s="38"/>
    </row>
    <row r="14" spans="1:13" ht="18.75" customHeight="1" x14ac:dyDescent="0.25">
      <c r="A14" s="33">
        <v>7</v>
      </c>
      <c r="B14" s="34" t="s">
        <v>34</v>
      </c>
      <c r="C14" s="35" t="s">
        <v>35</v>
      </c>
      <c r="D14" s="36">
        <v>4479335</v>
      </c>
      <c r="E14" s="127">
        <v>5483172</v>
      </c>
      <c r="F14" s="127">
        <v>7690243</v>
      </c>
      <c r="G14" s="60"/>
      <c r="H14" s="62"/>
      <c r="I14" s="63"/>
      <c r="J14" s="64"/>
      <c r="K14" s="65"/>
      <c r="L14" s="65"/>
      <c r="M14" s="66"/>
    </row>
    <row r="15" spans="1:13" ht="18.75" customHeight="1" x14ac:dyDescent="0.25">
      <c r="A15" s="33">
        <v>8</v>
      </c>
      <c r="B15" s="34" t="s">
        <v>36</v>
      </c>
      <c r="C15" s="35" t="s">
        <v>37</v>
      </c>
      <c r="D15" s="36">
        <v>313084</v>
      </c>
      <c r="E15" s="127">
        <v>1340187</v>
      </c>
      <c r="F15" s="127">
        <v>1000000</v>
      </c>
      <c r="G15" s="60">
        <v>4</v>
      </c>
      <c r="H15" s="61" t="s">
        <v>4</v>
      </c>
      <c r="I15" s="43" t="s">
        <v>5</v>
      </c>
      <c r="J15" s="36">
        <v>80582</v>
      </c>
      <c r="K15" s="37">
        <v>90641</v>
      </c>
      <c r="L15" s="37">
        <v>322090</v>
      </c>
      <c r="M15" s="66"/>
    </row>
    <row r="16" spans="1:13" ht="18.75" customHeight="1" x14ac:dyDescent="0.25">
      <c r="A16" s="33">
        <v>9</v>
      </c>
      <c r="B16" s="34" t="s">
        <v>38</v>
      </c>
      <c r="C16" s="35" t="s">
        <v>152</v>
      </c>
      <c r="D16" s="37">
        <f>SUM(D14:D15)</f>
        <v>4792419</v>
      </c>
      <c r="E16" s="37">
        <f>SUM(E14:E15)</f>
        <v>6823359</v>
      </c>
      <c r="F16" s="37">
        <v>8690243</v>
      </c>
      <c r="G16" s="27"/>
      <c r="H16" s="28"/>
      <c r="I16" s="29"/>
      <c r="J16" s="36"/>
      <c r="K16" s="37"/>
      <c r="L16" s="37"/>
      <c r="M16" s="48"/>
    </row>
    <row r="17" spans="1:13" ht="18.75" customHeight="1" x14ac:dyDescent="0.25">
      <c r="A17" s="33">
        <v>10</v>
      </c>
      <c r="B17" s="34" t="s">
        <v>39</v>
      </c>
      <c r="C17" s="35" t="s">
        <v>40</v>
      </c>
      <c r="D17" s="36">
        <v>117051</v>
      </c>
      <c r="E17" s="127">
        <v>206882</v>
      </c>
      <c r="F17" s="127">
        <v>119730</v>
      </c>
      <c r="G17" s="44"/>
      <c r="H17" s="158"/>
      <c r="I17" s="160"/>
      <c r="J17" s="30"/>
      <c r="K17" s="31"/>
      <c r="L17" s="31"/>
      <c r="M17" s="48"/>
    </row>
    <row r="18" spans="1:13" s="56" customFormat="1" ht="18.75" customHeight="1" x14ac:dyDescent="0.25">
      <c r="A18" s="49">
        <v>11</v>
      </c>
      <c r="B18" s="50" t="s">
        <v>41</v>
      </c>
      <c r="C18" s="51" t="s">
        <v>153</v>
      </c>
      <c r="D18" s="53">
        <f>SUM(D13,D16,D17)</f>
        <v>7057316</v>
      </c>
      <c r="E18" s="53">
        <f>SUM(E13,E16,E17)</f>
        <v>9172460</v>
      </c>
      <c r="F18" s="53">
        <f>SUM(F13,F16,F17)</f>
        <v>10829973</v>
      </c>
      <c r="G18" s="39">
        <v>5</v>
      </c>
      <c r="H18" s="159" t="s">
        <v>82</v>
      </c>
      <c r="I18" s="161" t="s">
        <v>83</v>
      </c>
      <c r="J18" s="24">
        <v>1044207</v>
      </c>
      <c r="K18" s="25">
        <v>1000214</v>
      </c>
      <c r="L18" s="25">
        <v>1688366</v>
      </c>
      <c r="M18" s="55"/>
    </row>
    <row r="19" spans="1:13" ht="18.75" customHeight="1" x14ac:dyDescent="0.25">
      <c r="A19" s="33">
        <v>12</v>
      </c>
      <c r="B19" s="34" t="s">
        <v>96</v>
      </c>
      <c r="C19" s="35" t="s">
        <v>112</v>
      </c>
      <c r="D19" s="37">
        <v>89</v>
      </c>
      <c r="E19" s="127">
        <v>452</v>
      </c>
      <c r="F19" s="127"/>
      <c r="G19" s="44"/>
      <c r="H19" s="135"/>
      <c r="I19" s="45" t="s">
        <v>74</v>
      </c>
      <c r="J19" s="30"/>
      <c r="K19" s="31"/>
      <c r="L19" s="31"/>
      <c r="M19" s="32"/>
    </row>
    <row r="20" spans="1:13" ht="18.75" customHeight="1" x14ac:dyDescent="0.25">
      <c r="A20" s="33">
        <v>13</v>
      </c>
      <c r="B20" s="34" t="s">
        <v>42</v>
      </c>
      <c r="C20" s="35" t="s">
        <v>43</v>
      </c>
      <c r="D20" s="36">
        <v>1535711</v>
      </c>
      <c r="E20" s="127">
        <v>2225352</v>
      </c>
      <c r="F20" s="127">
        <v>2479479</v>
      </c>
      <c r="G20" s="39">
        <v>6</v>
      </c>
      <c r="H20" s="136" t="s">
        <v>6</v>
      </c>
      <c r="I20" s="41" t="s">
        <v>75</v>
      </c>
      <c r="J20" s="24">
        <v>102083</v>
      </c>
      <c r="K20" s="25">
        <v>590943</v>
      </c>
      <c r="L20" s="25">
        <v>89427</v>
      </c>
      <c r="M20" s="26"/>
    </row>
    <row r="21" spans="1:13" ht="36.75" customHeight="1" x14ac:dyDescent="0.25">
      <c r="A21" s="33">
        <v>14</v>
      </c>
      <c r="B21" s="34" t="s">
        <v>44</v>
      </c>
      <c r="C21" s="35" t="s">
        <v>45</v>
      </c>
      <c r="D21" s="36">
        <v>137387</v>
      </c>
      <c r="E21" s="127">
        <v>185631</v>
      </c>
      <c r="F21" s="127">
        <v>193456</v>
      </c>
      <c r="G21" s="39">
        <v>7</v>
      </c>
      <c r="H21" s="40" t="s">
        <v>126</v>
      </c>
      <c r="I21" s="41" t="s">
        <v>127</v>
      </c>
      <c r="J21" s="24">
        <v>0</v>
      </c>
      <c r="K21" s="25">
        <v>0</v>
      </c>
      <c r="L21" s="25">
        <v>10139</v>
      </c>
      <c r="M21" s="55"/>
    </row>
    <row r="22" spans="1:13" ht="18.75" customHeight="1" x14ac:dyDescent="0.25">
      <c r="A22" s="33">
        <v>15</v>
      </c>
      <c r="B22" s="34" t="s">
        <v>46</v>
      </c>
      <c r="C22" s="35" t="s">
        <v>47</v>
      </c>
      <c r="D22" s="36">
        <v>194546</v>
      </c>
      <c r="E22" s="127">
        <v>441703</v>
      </c>
      <c r="F22" s="127">
        <v>373431</v>
      </c>
      <c r="G22" s="44">
        <v>8</v>
      </c>
      <c r="H22" s="67" t="s">
        <v>139</v>
      </c>
      <c r="I22" s="45" t="s">
        <v>140</v>
      </c>
      <c r="J22" s="36">
        <v>0</v>
      </c>
      <c r="K22" s="25">
        <v>0</v>
      </c>
      <c r="L22" s="31"/>
      <c r="M22" s="48"/>
    </row>
    <row r="23" spans="1:13" s="56" customFormat="1" ht="31.5" x14ac:dyDescent="0.25">
      <c r="A23" s="33">
        <v>16</v>
      </c>
      <c r="B23" s="34" t="s">
        <v>48</v>
      </c>
      <c r="C23" s="35" t="s">
        <v>49</v>
      </c>
      <c r="D23" s="36">
        <v>198378</v>
      </c>
      <c r="E23" s="127">
        <v>231435</v>
      </c>
      <c r="F23" s="127">
        <v>286199</v>
      </c>
      <c r="G23" s="60">
        <v>9</v>
      </c>
      <c r="H23" s="61" t="s">
        <v>7</v>
      </c>
      <c r="I23" s="43" t="s">
        <v>138</v>
      </c>
      <c r="J23" s="24">
        <v>158714</v>
      </c>
      <c r="K23" s="25">
        <v>364819</v>
      </c>
      <c r="L23" s="37">
        <v>580713</v>
      </c>
      <c r="M23" s="96"/>
    </row>
    <row r="24" spans="1:13" s="56" customFormat="1" ht="18.75" customHeight="1" x14ac:dyDescent="0.25">
      <c r="A24" s="33">
        <v>17</v>
      </c>
      <c r="B24" s="34" t="s">
        <v>50</v>
      </c>
      <c r="C24" s="35" t="s">
        <v>51</v>
      </c>
      <c r="D24" s="36">
        <v>478268</v>
      </c>
      <c r="E24" s="127">
        <v>754337</v>
      </c>
      <c r="F24" s="164">
        <v>810501</v>
      </c>
      <c r="H24" s="50"/>
      <c r="J24" s="68"/>
      <c r="K24" s="37"/>
      <c r="L24" s="69"/>
      <c r="M24" s="54"/>
    </row>
    <row r="25" spans="1:13" ht="18.75" customHeight="1" x14ac:dyDescent="0.25">
      <c r="A25" s="33">
        <v>18</v>
      </c>
      <c r="B25" s="34" t="s">
        <v>52</v>
      </c>
      <c r="C25" s="35" t="s">
        <v>53</v>
      </c>
      <c r="D25" s="36">
        <v>18127</v>
      </c>
      <c r="E25" s="127">
        <v>62000</v>
      </c>
      <c r="F25" s="127">
        <v>84713</v>
      </c>
      <c r="G25" s="60">
        <v>10</v>
      </c>
      <c r="H25" s="61" t="s">
        <v>88</v>
      </c>
      <c r="I25" s="43" t="s">
        <v>8</v>
      </c>
      <c r="J25" s="36">
        <v>0</v>
      </c>
      <c r="K25" s="37">
        <v>0</v>
      </c>
      <c r="L25" s="37">
        <v>1487079</v>
      </c>
      <c r="M25" s="66"/>
    </row>
    <row r="26" spans="1:13" ht="18.75" customHeight="1" x14ac:dyDescent="0.25">
      <c r="A26" s="33">
        <v>19</v>
      </c>
      <c r="B26" s="34" t="s">
        <v>54</v>
      </c>
      <c r="C26" s="35" t="s">
        <v>108</v>
      </c>
      <c r="D26" s="36">
        <v>17306</v>
      </c>
      <c r="E26" s="127">
        <v>154926</v>
      </c>
      <c r="F26" s="127">
        <v>0</v>
      </c>
      <c r="G26" s="70"/>
      <c r="H26" s="71"/>
      <c r="I26" s="57"/>
      <c r="J26" s="53"/>
      <c r="K26" s="53"/>
      <c r="L26" s="53"/>
      <c r="M26" s="66"/>
    </row>
    <row r="27" spans="1:13" ht="18.75" customHeight="1" x14ac:dyDescent="0.25">
      <c r="A27" s="72">
        <v>20</v>
      </c>
      <c r="B27" s="73" t="s">
        <v>99</v>
      </c>
      <c r="C27" s="74" t="s">
        <v>100</v>
      </c>
      <c r="D27" s="46">
        <v>4670</v>
      </c>
      <c r="E27" s="129">
        <v>42</v>
      </c>
      <c r="F27" s="129"/>
      <c r="G27" s="75"/>
      <c r="H27" s="76"/>
      <c r="I27" s="77"/>
      <c r="J27" s="79"/>
      <c r="K27" s="79"/>
      <c r="L27" s="79"/>
      <c r="M27" s="42"/>
    </row>
    <row r="28" spans="1:13" ht="18.75" customHeight="1" x14ac:dyDescent="0.25">
      <c r="A28" s="72">
        <v>21</v>
      </c>
      <c r="B28" s="73" t="s">
        <v>113</v>
      </c>
      <c r="C28" s="74" t="s">
        <v>114</v>
      </c>
      <c r="D28" s="46">
        <v>8505</v>
      </c>
      <c r="E28" s="129">
        <v>6170</v>
      </c>
      <c r="F28" s="129">
        <v>1100</v>
      </c>
      <c r="G28" s="75"/>
      <c r="H28" s="76"/>
      <c r="I28" s="77"/>
      <c r="J28" s="79"/>
      <c r="K28" s="79"/>
      <c r="L28" s="79"/>
      <c r="M28" s="42"/>
    </row>
    <row r="29" spans="1:13" ht="18.75" customHeight="1" x14ac:dyDescent="0.25">
      <c r="A29" s="72">
        <v>22</v>
      </c>
      <c r="B29" s="73" t="s">
        <v>103</v>
      </c>
      <c r="C29" s="74" t="s">
        <v>55</v>
      </c>
      <c r="D29" s="46">
        <v>348695</v>
      </c>
      <c r="E29" s="129">
        <v>539923</v>
      </c>
      <c r="F29" s="129">
        <v>515300</v>
      </c>
      <c r="G29" s="75">
        <v>11</v>
      </c>
      <c r="H29" s="76" t="s">
        <v>24</v>
      </c>
      <c r="I29" s="77" t="s">
        <v>141</v>
      </c>
      <c r="J29" s="79">
        <f>SUM(J17:J25)</f>
        <v>1305004</v>
      </c>
      <c r="K29" s="79">
        <f>SUM(K17:K25)</f>
        <v>1955976</v>
      </c>
      <c r="L29" s="79">
        <f>SUM(L18:L25)</f>
        <v>3855724</v>
      </c>
      <c r="M29" s="55"/>
    </row>
    <row r="30" spans="1:13" ht="18.75" customHeight="1" x14ac:dyDescent="0.25">
      <c r="A30" s="49">
        <v>23</v>
      </c>
      <c r="B30" s="50" t="s">
        <v>56</v>
      </c>
      <c r="C30" s="51" t="s">
        <v>154</v>
      </c>
      <c r="D30" s="53">
        <f>SUM(D19:D29)</f>
        <v>2941682</v>
      </c>
      <c r="E30" s="53">
        <f>SUM(E19:E29)</f>
        <v>4601971</v>
      </c>
      <c r="F30" s="53">
        <f>SUM(F19:F29)</f>
        <v>4744179</v>
      </c>
      <c r="G30" s="27"/>
      <c r="H30" s="28"/>
      <c r="I30" s="85"/>
      <c r="J30" s="86"/>
      <c r="K30" s="86"/>
      <c r="L30" s="86"/>
      <c r="M30" s="87"/>
    </row>
    <row r="31" spans="1:13" ht="18.75" customHeight="1" thickBot="1" x14ac:dyDescent="0.3">
      <c r="A31" s="130">
        <v>24</v>
      </c>
      <c r="B31" s="131" t="s">
        <v>104</v>
      </c>
      <c r="C31" s="132" t="s">
        <v>60</v>
      </c>
      <c r="D31" s="78">
        <v>9453</v>
      </c>
      <c r="E31" s="133">
        <v>219903</v>
      </c>
      <c r="F31" s="133">
        <v>31902</v>
      </c>
      <c r="G31" s="27"/>
      <c r="H31" s="28"/>
      <c r="I31" s="85"/>
      <c r="J31" s="86"/>
      <c r="K31" s="86"/>
      <c r="L31" s="86"/>
      <c r="M31" s="59"/>
    </row>
    <row r="32" spans="1:13" s="82" customFormat="1" ht="18.75" customHeight="1" thickBot="1" x14ac:dyDescent="0.3">
      <c r="A32" s="80">
        <v>25</v>
      </c>
      <c r="B32" s="81"/>
      <c r="C32" s="82" t="s">
        <v>155</v>
      </c>
      <c r="D32" s="84">
        <f>SUM(D11,D18,D30,D31)</f>
        <v>13037362</v>
      </c>
      <c r="E32" s="84">
        <f>SUM(E11,E18,E30,E31)</f>
        <v>17364810</v>
      </c>
      <c r="F32" s="84">
        <f>SUM(F11,F18,F30,F31)</f>
        <v>19524524</v>
      </c>
      <c r="G32" s="88">
        <v>12</v>
      </c>
      <c r="H32" s="89" t="s">
        <v>70</v>
      </c>
      <c r="I32" s="90" t="s">
        <v>142</v>
      </c>
      <c r="J32" s="84">
        <f>SUM(J9,J11,J13,J15,J29)</f>
        <v>12839630</v>
      </c>
      <c r="K32" s="84">
        <f>SUM(K9,K11,K13,K15,K29)</f>
        <v>15627417</v>
      </c>
      <c r="L32" s="84">
        <f>SUM(L9,L11,L13,L15,L29)</f>
        <v>23661132</v>
      </c>
      <c r="M32" s="91">
        <f>F32-L32</f>
        <v>-4136608</v>
      </c>
    </row>
    <row r="33" spans="1:13" s="146" customFormat="1" ht="31.5" x14ac:dyDescent="0.25">
      <c r="A33" s="143">
        <v>26</v>
      </c>
      <c r="B33" s="144"/>
      <c r="C33" s="139" t="s">
        <v>137</v>
      </c>
      <c r="D33" s="141"/>
      <c r="E33" s="145"/>
      <c r="F33" s="145">
        <f>17472+157191+53747+479888</f>
        <v>708298</v>
      </c>
      <c r="G33" s="137">
        <v>13</v>
      </c>
      <c r="H33" s="138" t="s">
        <v>94</v>
      </c>
      <c r="I33" s="139" t="s">
        <v>123</v>
      </c>
      <c r="J33" s="140"/>
      <c r="K33" s="141"/>
      <c r="L33" s="141"/>
      <c r="M33" s="142">
        <f>F33-L33</f>
        <v>708298</v>
      </c>
    </row>
    <row r="34" spans="1:13" s="156" customFormat="1" ht="16.5" thickBot="1" x14ac:dyDescent="0.3">
      <c r="A34" s="147">
        <v>27</v>
      </c>
      <c r="B34" s="148"/>
      <c r="C34" s="149" t="s">
        <v>106</v>
      </c>
      <c r="D34" s="150"/>
      <c r="E34" s="151"/>
      <c r="F34" s="151">
        <f>2859238+230000</f>
        <v>3089238</v>
      </c>
      <c r="G34" s="152"/>
      <c r="H34" s="153"/>
      <c r="I34" s="149"/>
      <c r="J34" s="154"/>
      <c r="K34" s="150"/>
      <c r="L34" s="150"/>
      <c r="M34" s="155">
        <f>F34-L34</f>
        <v>3089238</v>
      </c>
    </row>
    <row r="35" spans="1:13" s="94" customFormat="1" ht="18.75" customHeight="1" thickBot="1" x14ac:dyDescent="0.3">
      <c r="A35" s="80">
        <v>28</v>
      </c>
      <c r="B35" s="81"/>
      <c r="C35" s="82" t="s">
        <v>156</v>
      </c>
      <c r="D35" s="83">
        <f>SUM(D32:D34)</f>
        <v>13037362</v>
      </c>
      <c r="E35" s="83">
        <f t="shared" ref="E35:F35" si="0">SUM(E32:E34)</f>
        <v>17364810</v>
      </c>
      <c r="F35" s="83">
        <f t="shared" si="0"/>
        <v>23322060</v>
      </c>
      <c r="G35" s="88">
        <v>14</v>
      </c>
      <c r="H35" s="89"/>
      <c r="I35" s="90" t="s">
        <v>143</v>
      </c>
      <c r="J35" s="83">
        <f>SUM(J32:J33)</f>
        <v>12839630</v>
      </c>
      <c r="K35" s="84">
        <f>SUM(K32:K33)</f>
        <v>15627417</v>
      </c>
      <c r="L35" s="84">
        <f>SUM(L32:L33)</f>
        <v>23661132</v>
      </c>
      <c r="M35" s="91">
        <f>F35-L35</f>
        <v>-339072</v>
      </c>
    </row>
    <row r="36" spans="1:13" ht="18.75" customHeight="1" x14ac:dyDescent="0.25">
      <c r="A36" s="21">
        <v>29</v>
      </c>
      <c r="B36" s="22" t="s">
        <v>124</v>
      </c>
      <c r="C36" s="23" t="s">
        <v>125</v>
      </c>
      <c r="D36" s="24"/>
      <c r="E36" s="126"/>
      <c r="F36" s="126"/>
      <c r="G36" s="39">
        <v>15</v>
      </c>
      <c r="H36" s="40" t="s">
        <v>9</v>
      </c>
      <c r="I36" s="41" t="s">
        <v>10</v>
      </c>
      <c r="J36" s="24">
        <v>199577</v>
      </c>
      <c r="K36" s="25">
        <v>799959</v>
      </c>
      <c r="L36" s="25">
        <v>1424265</v>
      </c>
      <c r="M36" s="42"/>
    </row>
    <row r="37" spans="1:13" ht="18.75" customHeight="1" x14ac:dyDescent="0.25">
      <c r="A37" s="33">
        <v>30</v>
      </c>
      <c r="B37" s="22" t="s">
        <v>57</v>
      </c>
      <c r="C37" s="23" t="s">
        <v>58</v>
      </c>
      <c r="D37" s="24">
        <v>1278044</v>
      </c>
      <c r="E37" s="25">
        <v>1070562</v>
      </c>
      <c r="F37" s="25">
        <v>5598000</v>
      </c>
      <c r="G37" s="60">
        <v>16</v>
      </c>
      <c r="H37" s="61" t="s">
        <v>11</v>
      </c>
      <c r="I37" s="43" t="s">
        <v>12</v>
      </c>
      <c r="J37" s="36">
        <v>857059</v>
      </c>
      <c r="K37" s="37">
        <v>569214</v>
      </c>
      <c r="L37" s="37">
        <v>5499181</v>
      </c>
      <c r="M37" s="66"/>
    </row>
    <row r="38" spans="1:13" ht="31.5" x14ac:dyDescent="0.25">
      <c r="A38" s="21">
        <v>31</v>
      </c>
      <c r="B38" s="34" t="s">
        <v>95</v>
      </c>
      <c r="C38" s="35" t="s">
        <v>105</v>
      </c>
      <c r="D38" s="36">
        <v>4213</v>
      </c>
      <c r="E38" s="126">
        <v>6150</v>
      </c>
      <c r="F38" s="127"/>
      <c r="G38" s="60">
        <v>17</v>
      </c>
      <c r="H38" s="61" t="s">
        <v>14</v>
      </c>
      <c r="I38" s="43" t="s">
        <v>15</v>
      </c>
      <c r="J38" s="36">
        <v>37745</v>
      </c>
      <c r="K38" s="37">
        <v>1404168</v>
      </c>
      <c r="L38" s="37">
        <v>26368</v>
      </c>
      <c r="M38" s="66"/>
    </row>
    <row r="39" spans="1:13" ht="31.5" x14ac:dyDescent="0.25">
      <c r="A39" s="33">
        <v>32</v>
      </c>
      <c r="B39" s="34" t="s">
        <v>97</v>
      </c>
      <c r="C39" s="35" t="s">
        <v>98</v>
      </c>
      <c r="D39" s="36">
        <v>9341</v>
      </c>
      <c r="E39" s="127"/>
      <c r="F39" s="127">
        <v>0</v>
      </c>
      <c r="G39" s="60">
        <v>18</v>
      </c>
      <c r="H39" s="61" t="s">
        <v>16</v>
      </c>
      <c r="I39" s="43" t="s">
        <v>17</v>
      </c>
      <c r="J39" s="36">
        <v>128414</v>
      </c>
      <c r="K39" s="37">
        <v>186136</v>
      </c>
      <c r="L39" s="37">
        <v>481021</v>
      </c>
      <c r="M39" s="96"/>
    </row>
    <row r="40" spans="1:13" s="56" customFormat="1" x14ac:dyDescent="0.25">
      <c r="A40" s="49">
        <v>33</v>
      </c>
      <c r="B40" s="50" t="s">
        <v>59</v>
      </c>
      <c r="C40" s="51" t="s">
        <v>128</v>
      </c>
      <c r="D40" s="53">
        <f>SUM(D36:D39)</f>
        <v>1291598</v>
      </c>
      <c r="E40" s="53">
        <f t="shared" ref="E40" si="1">SUM(E36:E39)</f>
        <v>1076712</v>
      </c>
      <c r="F40" s="53">
        <f>SUM(F36:F39)</f>
        <v>5598000</v>
      </c>
      <c r="G40" s="60">
        <v>19</v>
      </c>
      <c r="H40" s="61" t="s">
        <v>18</v>
      </c>
      <c r="I40" s="43" t="s">
        <v>19</v>
      </c>
      <c r="J40" s="36">
        <v>0</v>
      </c>
      <c r="K40" s="37">
        <v>0</v>
      </c>
      <c r="L40" s="37"/>
      <c r="M40" s="66"/>
    </row>
    <row r="41" spans="1:13" ht="31.5" x14ac:dyDescent="0.25">
      <c r="A41" s="21">
        <v>34</v>
      </c>
      <c r="B41" s="34" t="s">
        <v>86</v>
      </c>
      <c r="C41" s="43" t="s">
        <v>61</v>
      </c>
      <c r="D41" s="36">
        <v>125857</v>
      </c>
      <c r="E41" s="127">
        <v>128308</v>
      </c>
      <c r="F41" s="127">
        <v>133657</v>
      </c>
      <c r="G41" s="60">
        <v>20</v>
      </c>
      <c r="H41" s="61" t="s">
        <v>110</v>
      </c>
      <c r="I41" s="43" t="s">
        <v>111</v>
      </c>
      <c r="J41" s="36">
        <v>0</v>
      </c>
      <c r="K41" s="37">
        <v>0</v>
      </c>
      <c r="L41" s="37">
        <v>0</v>
      </c>
      <c r="M41" s="66"/>
    </row>
    <row r="42" spans="1:13" ht="31.5" x14ac:dyDescent="0.25">
      <c r="A42" s="21">
        <v>35</v>
      </c>
      <c r="B42" s="34" t="s">
        <v>87</v>
      </c>
      <c r="C42" s="35" t="s">
        <v>62</v>
      </c>
      <c r="D42" s="36">
        <v>9109</v>
      </c>
      <c r="E42" s="127">
        <v>874</v>
      </c>
      <c r="F42" s="127">
        <v>0</v>
      </c>
      <c r="G42" s="60">
        <v>21</v>
      </c>
      <c r="H42" s="61" t="s">
        <v>89</v>
      </c>
      <c r="I42" s="43" t="s">
        <v>20</v>
      </c>
      <c r="J42" s="36">
        <v>154413</v>
      </c>
      <c r="K42" s="37">
        <v>169307</v>
      </c>
      <c r="L42" s="37">
        <v>4370076</v>
      </c>
      <c r="M42" s="66"/>
    </row>
    <row r="43" spans="1:13" ht="19.5" customHeight="1" thickBot="1" x14ac:dyDescent="0.3">
      <c r="A43" s="97">
        <v>36</v>
      </c>
      <c r="B43" s="98" t="s">
        <v>63</v>
      </c>
      <c r="C43" s="99" t="s">
        <v>129</v>
      </c>
      <c r="D43" s="100">
        <f>SUM(D41:D42)</f>
        <v>134966</v>
      </c>
      <c r="E43" s="100">
        <f t="shared" ref="E43" si="2">SUM(E41:E42)</f>
        <v>129182</v>
      </c>
      <c r="F43" s="100">
        <f>SUM(F41:F42)</f>
        <v>133657</v>
      </c>
      <c r="G43" s="101">
        <v>22</v>
      </c>
      <c r="H43" s="102" t="s">
        <v>13</v>
      </c>
      <c r="I43" s="103" t="s">
        <v>144</v>
      </c>
      <c r="J43" s="100">
        <f>SUM(J38:J42)</f>
        <v>320572</v>
      </c>
      <c r="K43" s="100">
        <f>SUM(K38:K42)</f>
        <v>1759611</v>
      </c>
      <c r="L43" s="100">
        <f>SUM(L38:L42)</f>
        <v>4877465</v>
      </c>
      <c r="M43" s="104"/>
    </row>
    <row r="44" spans="1:13" s="56" customFormat="1" ht="18.75" customHeight="1" thickBot="1" x14ac:dyDescent="0.3">
      <c r="A44" s="92">
        <v>37</v>
      </c>
      <c r="B44" s="93"/>
      <c r="C44" s="94" t="s">
        <v>132</v>
      </c>
      <c r="D44" s="95">
        <f>SUM(D40,D43,D12)</f>
        <v>1477189</v>
      </c>
      <c r="E44" s="95">
        <f>SUM(E40,E43,E12)</f>
        <v>1205894</v>
      </c>
      <c r="F44" s="95">
        <f>SUM(F40,F43,F12)</f>
        <v>5804142</v>
      </c>
      <c r="G44" s="105">
        <v>23</v>
      </c>
      <c r="H44" s="106" t="s">
        <v>71</v>
      </c>
      <c r="I44" s="107" t="s">
        <v>145</v>
      </c>
      <c r="J44" s="95">
        <f>SUM(J36,J37,J43)</f>
        <v>1377208</v>
      </c>
      <c r="K44" s="95">
        <f>SUM(K36,K37,K43)</f>
        <v>3128784</v>
      </c>
      <c r="L44" s="95">
        <f>SUM(L36,L37,L43)</f>
        <v>11800911</v>
      </c>
      <c r="M44" s="59">
        <f>F44-L44</f>
        <v>-5996769</v>
      </c>
    </row>
    <row r="45" spans="1:13" s="56" customFormat="1" ht="18.75" customHeight="1" thickBot="1" x14ac:dyDescent="0.3">
      <c r="A45" s="80">
        <v>38</v>
      </c>
      <c r="B45" s="81" t="s">
        <v>64</v>
      </c>
      <c r="C45" s="82" t="s">
        <v>157</v>
      </c>
      <c r="D45" s="83">
        <f>SUM(D32,D44)</f>
        <v>14514551</v>
      </c>
      <c r="E45" s="83">
        <f t="shared" ref="E45" si="3">SUM(E32,E44)</f>
        <v>18570704</v>
      </c>
      <c r="F45" s="83">
        <f>SUM(F32,F44)</f>
        <v>25328666</v>
      </c>
      <c r="G45" s="88">
        <v>24</v>
      </c>
      <c r="H45" s="89" t="s">
        <v>72</v>
      </c>
      <c r="I45" s="90" t="s">
        <v>146</v>
      </c>
      <c r="J45" s="84">
        <f>SUM(J32,J44)</f>
        <v>14216838</v>
      </c>
      <c r="K45" s="84">
        <f>SUM(K32,K44)</f>
        <v>18756201</v>
      </c>
      <c r="L45" s="84">
        <f>SUM(L32,L44)</f>
        <v>35462043</v>
      </c>
      <c r="M45" s="91">
        <f>F45-L45</f>
        <v>-10133377</v>
      </c>
    </row>
    <row r="46" spans="1:13" s="108" customFormat="1" ht="16.5" thickBot="1" x14ac:dyDescent="0.3">
      <c r="A46" s="33">
        <v>39</v>
      </c>
      <c r="B46" s="34" t="s">
        <v>117</v>
      </c>
      <c r="C46" s="35" t="s">
        <v>118</v>
      </c>
      <c r="D46" s="36">
        <v>19003908</v>
      </c>
      <c r="E46" s="126">
        <v>4426476</v>
      </c>
      <c r="F46" s="127">
        <v>0</v>
      </c>
      <c r="G46" s="39">
        <v>25</v>
      </c>
      <c r="H46" s="134" t="s">
        <v>119</v>
      </c>
      <c r="I46" s="41" t="s">
        <v>120</v>
      </c>
      <c r="J46" s="36">
        <v>17930385</v>
      </c>
      <c r="K46" s="25"/>
      <c r="L46" s="25">
        <v>0</v>
      </c>
      <c r="M46" s="42"/>
    </row>
    <row r="47" spans="1:13" s="56" customFormat="1" x14ac:dyDescent="0.25">
      <c r="A47" s="33">
        <v>40</v>
      </c>
      <c r="B47" s="34" t="s">
        <v>65</v>
      </c>
      <c r="C47" s="35" t="s">
        <v>66</v>
      </c>
      <c r="D47" s="36">
        <v>3434851</v>
      </c>
      <c r="E47" s="127">
        <v>3308522</v>
      </c>
      <c r="F47" s="127">
        <v>1561487</v>
      </c>
      <c r="G47" s="39">
        <v>26</v>
      </c>
      <c r="H47" s="61" t="s">
        <v>90</v>
      </c>
      <c r="I47" s="43" t="s">
        <v>91</v>
      </c>
      <c r="J47" s="36">
        <v>0</v>
      </c>
      <c r="K47" s="37"/>
      <c r="L47" s="37"/>
      <c r="M47" s="42"/>
    </row>
    <row r="48" spans="1:13" s="56" customFormat="1" x14ac:dyDescent="0.25">
      <c r="A48" s="21">
        <v>41</v>
      </c>
      <c r="B48" s="34" t="s">
        <v>101</v>
      </c>
      <c r="C48" s="35" t="s">
        <v>102</v>
      </c>
      <c r="D48" s="36">
        <v>665539</v>
      </c>
      <c r="E48" s="127">
        <v>814401</v>
      </c>
      <c r="F48" s="127">
        <v>936162</v>
      </c>
      <c r="G48" s="60">
        <v>27</v>
      </c>
      <c r="H48" s="61" t="s">
        <v>115</v>
      </c>
      <c r="I48" s="43" t="s">
        <v>116</v>
      </c>
      <c r="J48" s="36">
        <v>663104</v>
      </c>
      <c r="K48" s="37">
        <v>802566</v>
      </c>
      <c r="L48" s="37">
        <v>1038304</v>
      </c>
      <c r="M48" s="96"/>
    </row>
    <row r="49" spans="1:13" s="56" customFormat="1" x14ac:dyDescent="0.25">
      <c r="A49" s="21">
        <v>42</v>
      </c>
      <c r="B49" s="34" t="s">
        <v>67</v>
      </c>
      <c r="C49" s="35" t="s">
        <v>68</v>
      </c>
      <c r="D49" s="36">
        <v>5577868</v>
      </c>
      <c r="E49" s="127">
        <v>6463272</v>
      </c>
      <c r="F49" s="127">
        <v>9417329</v>
      </c>
      <c r="G49" s="60">
        <v>28</v>
      </c>
      <c r="H49" s="61" t="s">
        <v>22</v>
      </c>
      <c r="I49" s="43" t="s">
        <v>107</v>
      </c>
      <c r="J49" s="36">
        <v>5577868</v>
      </c>
      <c r="K49" s="37">
        <v>6463272</v>
      </c>
      <c r="L49" s="37">
        <v>9417329</v>
      </c>
      <c r="M49" s="96"/>
    </row>
    <row r="50" spans="1:13" s="56" customFormat="1" x14ac:dyDescent="0.25">
      <c r="A50" s="33">
        <v>43</v>
      </c>
      <c r="B50" s="34" t="s">
        <v>93</v>
      </c>
      <c r="C50" s="35" t="s">
        <v>106</v>
      </c>
      <c r="D50" s="36">
        <v>1587420</v>
      </c>
      <c r="E50" s="127">
        <v>16963395</v>
      </c>
      <c r="F50" s="127">
        <v>8674032</v>
      </c>
      <c r="G50" s="60">
        <v>29</v>
      </c>
      <c r="H50" s="61" t="s">
        <v>23</v>
      </c>
      <c r="I50" s="43" t="s">
        <v>92</v>
      </c>
      <c r="J50" s="36">
        <v>3087420</v>
      </c>
      <c r="K50" s="37">
        <v>22963395</v>
      </c>
      <c r="L50" s="37">
        <v>0</v>
      </c>
      <c r="M50" s="66"/>
    </row>
    <row r="51" spans="1:13" x14ac:dyDescent="0.25">
      <c r="A51" s="21">
        <v>44</v>
      </c>
      <c r="B51" s="34" t="s">
        <v>133</v>
      </c>
      <c r="C51" s="35" t="s">
        <v>134</v>
      </c>
      <c r="D51" s="53"/>
      <c r="E51" s="127"/>
      <c r="F51" s="127"/>
      <c r="G51" s="60">
        <v>30</v>
      </c>
      <c r="H51" s="61" t="s">
        <v>135</v>
      </c>
      <c r="I51" s="43" t="s">
        <v>136</v>
      </c>
      <c r="J51" s="36"/>
      <c r="K51" s="37"/>
      <c r="L51" s="37"/>
      <c r="M51" s="66"/>
    </row>
    <row r="52" spans="1:13" ht="16.5" thickBot="1" x14ac:dyDescent="0.3">
      <c r="A52" s="49">
        <v>45</v>
      </c>
      <c r="B52" s="109" t="s">
        <v>69</v>
      </c>
      <c r="C52" s="110" t="s">
        <v>130</v>
      </c>
      <c r="D52" s="111">
        <f>SUM(D46:D51)</f>
        <v>30269586</v>
      </c>
      <c r="E52" s="112">
        <f>SUM(E46:E51)</f>
        <v>31976066</v>
      </c>
      <c r="F52" s="112">
        <f>SUM(F46:F51)</f>
        <v>20589010</v>
      </c>
      <c r="G52" s="113">
        <v>31</v>
      </c>
      <c r="H52" s="114" t="s">
        <v>21</v>
      </c>
      <c r="I52" s="115" t="s">
        <v>147</v>
      </c>
      <c r="J52" s="111">
        <f>SUM(J46:J51)</f>
        <v>27258777</v>
      </c>
      <c r="K52" s="112">
        <f>SUM(K46:K51)</f>
        <v>30229233</v>
      </c>
      <c r="L52" s="112">
        <f>SUM(L46:L51)</f>
        <v>10455633</v>
      </c>
      <c r="M52" s="116">
        <f>F52-L52</f>
        <v>10133377</v>
      </c>
    </row>
    <row r="53" spans="1:13" ht="16.5" thickBot="1" x14ac:dyDescent="0.3">
      <c r="A53" s="80">
        <v>46</v>
      </c>
      <c r="B53" s="81"/>
      <c r="C53" s="82" t="s">
        <v>131</v>
      </c>
      <c r="D53" s="84">
        <f>SUM(D45,D52)</f>
        <v>44784137</v>
      </c>
      <c r="E53" s="84">
        <f>SUM(E45,E52)</f>
        <v>50546770</v>
      </c>
      <c r="F53" s="84">
        <f>SUM(F45,F52)</f>
        <v>45917676</v>
      </c>
      <c r="G53" s="88">
        <v>32</v>
      </c>
      <c r="H53" s="89"/>
      <c r="I53" s="90" t="s">
        <v>148</v>
      </c>
      <c r="J53" s="84">
        <f>SUM(J45,J52)</f>
        <v>41475615</v>
      </c>
      <c r="K53" s="84">
        <f>SUM(K45,K52)</f>
        <v>48985434</v>
      </c>
      <c r="L53" s="84">
        <f>SUM(L45,L52)</f>
        <v>45917676</v>
      </c>
      <c r="M53" s="91">
        <f>F53-L53</f>
        <v>0</v>
      </c>
    </row>
    <row r="54" spans="1:13" s="56" customFormat="1" ht="8.25" customHeight="1" thickBot="1" x14ac:dyDescent="0.3">
      <c r="A54" s="4"/>
      <c r="B54" s="1"/>
      <c r="C54" s="1"/>
      <c r="D54" s="5"/>
      <c r="E54" s="5"/>
      <c r="F54" s="5"/>
      <c r="G54" s="4"/>
      <c r="H54" s="6"/>
      <c r="I54" s="7"/>
      <c r="J54" s="5"/>
      <c r="K54" s="5"/>
      <c r="L54" s="5"/>
      <c r="M54" s="1"/>
    </row>
    <row r="55" spans="1:13" s="82" customFormat="1" ht="18.75" customHeight="1" thickBot="1" x14ac:dyDescent="0.3">
      <c r="A55" s="4"/>
      <c r="B55" s="1"/>
      <c r="C55" s="1"/>
      <c r="D55" s="5"/>
      <c r="E55" s="5"/>
      <c r="F55" s="5"/>
      <c r="G55" s="4"/>
      <c r="H55" s="6"/>
      <c r="I55" s="7"/>
      <c r="J55" s="5"/>
      <c r="K55" s="5"/>
      <c r="L55" s="5"/>
      <c r="M55" s="1"/>
    </row>
    <row r="57" spans="1:13" x14ac:dyDescent="0.25">
      <c r="A57" s="2"/>
      <c r="B57" s="56"/>
      <c r="C57" s="56"/>
      <c r="D57" s="117"/>
      <c r="E57" s="117"/>
      <c r="F57" s="117"/>
      <c r="G57" s="2"/>
      <c r="H57" s="118"/>
      <c r="I57" s="119"/>
      <c r="J57" s="117"/>
      <c r="K57" s="117"/>
      <c r="L57" s="117"/>
      <c r="M57" s="56"/>
    </row>
    <row r="59" spans="1:13" s="56" customFormat="1" x14ac:dyDescent="0.25">
      <c r="A59" s="4"/>
      <c r="B59" s="1"/>
      <c r="C59" s="1"/>
      <c r="D59" s="5"/>
      <c r="E59" s="5"/>
      <c r="F59" s="5"/>
      <c r="G59" s="4"/>
      <c r="H59" s="6"/>
      <c r="I59" s="7"/>
      <c r="J59" s="5"/>
      <c r="K59" s="5"/>
      <c r="L59" s="5"/>
      <c r="M59" s="1"/>
    </row>
    <row r="60" spans="1:13" x14ac:dyDescent="0.25">
      <c r="A60" s="2"/>
      <c r="B60" s="56"/>
      <c r="C60" s="56"/>
      <c r="D60" s="117"/>
      <c r="E60" s="117"/>
      <c r="F60" s="117"/>
      <c r="G60" s="2"/>
      <c r="H60" s="118"/>
      <c r="I60" s="119"/>
      <c r="J60" s="117"/>
      <c r="K60" s="117"/>
      <c r="L60" s="117"/>
      <c r="M60" s="56"/>
    </row>
    <row r="62" spans="1:13" s="56" customFormat="1" x14ac:dyDescent="0.25">
      <c r="A62" s="4"/>
      <c r="B62" s="1"/>
      <c r="C62" s="1"/>
      <c r="D62" s="5"/>
      <c r="E62" s="5"/>
      <c r="F62" s="5"/>
      <c r="G62" s="4"/>
      <c r="H62" s="6"/>
      <c r="I62" s="7"/>
      <c r="J62" s="5"/>
      <c r="K62" s="5"/>
      <c r="L62" s="5"/>
      <c r="M62" s="1"/>
    </row>
    <row r="65" spans="1:13" x14ac:dyDescent="0.25">
      <c r="A65" s="2"/>
      <c r="B65" s="56"/>
      <c r="C65" s="56"/>
      <c r="D65" s="117"/>
      <c r="E65" s="117"/>
      <c r="F65" s="117"/>
      <c r="G65" s="2"/>
      <c r="H65" s="118"/>
      <c r="I65" s="119"/>
      <c r="J65" s="117"/>
      <c r="K65" s="117"/>
      <c r="L65" s="117"/>
      <c r="M65" s="56"/>
    </row>
    <row r="66" spans="1:13" x14ac:dyDescent="0.25">
      <c r="A66" s="2"/>
      <c r="B66" s="56"/>
      <c r="C66" s="56"/>
      <c r="D66" s="117"/>
      <c r="E66" s="117"/>
      <c r="F66" s="117"/>
      <c r="G66" s="2"/>
      <c r="H66" s="56"/>
      <c r="I66" s="56"/>
      <c r="J66" s="117"/>
      <c r="K66" s="117"/>
      <c r="L66" s="117"/>
      <c r="M66" s="56"/>
    </row>
    <row r="67" spans="1:13" s="56" customFormat="1" x14ac:dyDescent="0.25">
      <c r="A67" s="4"/>
      <c r="B67" s="1"/>
      <c r="C67" s="1"/>
      <c r="D67" s="5"/>
      <c r="E67" s="5"/>
      <c r="F67" s="5"/>
      <c r="G67" s="4"/>
      <c r="H67" s="6"/>
      <c r="I67" s="7"/>
      <c r="J67" s="5"/>
      <c r="K67" s="5"/>
      <c r="L67" s="5"/>
      <c r="M67" s="1"/>
    </row>
    <row r="68" spans="1:13" s="56" customFormat="1" x14ac:dyDescent="0.25">
      <c r="A68" s="4"/>
      <c r="B68" s="1"/>
      <c r="C68" s="1"/>
      <c r="D68" s="5"/>
      <c r="E68" s="5"/>
      <c r="F68" s="5"/>
      <c r="G68" s="4"/>
      <c r="H68" s="6"/>
      <c r="I68" s="7"/>
      <c r="J68" s="5"/>
      <c r="K68" s="5"/>
      <c r="L68" s="5"/>
      <c r="M68" s="1"/>
    </row>
    <row r="75" spans="1:13" x14ac:dyDescent="0.25">
      <c r="A75" s="2"/>
      <c r="B75" s="56"/>
      <c r="C75" s="56"/>
      <c r="D75" s="117"/>
      <c r="E75" s="117"/>
      <c r="F75" s="117"/>
      <c r="G75" s="2"/>
      <c r="H75" s="56"/>
      <c r="I75" s="56"/>
      <c r="J75" s="117"/>
      <c r="K75" s="117"/>
      <c r="L75" s="117"/>
      <c r="M75" s="56"/>
    </row>
    <row r="76" spans="1:13" x14ac:dyDescent="0.25">
      <c r="H76" s="1"/>
      <c r="I76" s="1"/>
    </row>
    <row r="77" spans="1:13" s="56" customFormat="1" x14ac:dyDescent="0.25">
      <c r="A77" s="4"/>
      <c r="B77" s="1"/>
      <c r="C77" s="1"/>
      <c r="D77" s="5"/>
      <c r="E77" s="5"/>
      <c r="F77" s="5"/>
      <c r="G77" s="4"/>
      <c r="H77" s="1"/>
      <c r="I77" s="1"/>
      <c r="J77" s="5"/>
      <c r="K77" s="5"/>
      <c r="L77" s="5"/>
      <c r="M77" s="1"/>
    </row>
    <row r="78" spans="1:13" x14ac:dyDescent="0.25">
      <c r="H78" s="1"/>
      <c r="I78" s="1"/>
    </row>
    <row r="79" spans="1:13" x14ac:dyDescent="0.25">
      <c r="A79" s="2"/>
      <c r="B79" s="56"/>
      <c r="C79" s="56"/>
      <c r="D79" s="117"/>
      <c r="E79" s="117"/>
      <c r="F79" s="117"/>
      <c r="G79" s="2"/>
      <c r="H79" s="56"/>
      <c r="I79" s="56"/>
      <c r="J79" s="117"/>
      <c r="K79" s="117"/>
      <c r="L79" s="117"/>
      <c r="M79" s="56"/>
    </row>
    <row r="80" spans="1:13" x14ac:dyDescent="0.25">
      <c r="A80" s="2"/>
      <c r="B80" s="56"/>
      <c r="C80" s="56"/>
      <c r="D80" s="117"/>
      <c r="E80" s="117"/>
      <c r="F80" s="117"/>
      <c r="G80" s="2"/>
      <c r="H80" s="56"/>
      <c r="I80" s="56"/>
      <c r="J80" s="117"/>
      <c r="K80" s="117"/>
      <c r="L80" s="117"/>
      <c r="M80" s="56"/>
    </row>
    <row r="81" spans="1:13" s="56" customFormat="1" x14ac:dyDescent="0.25">
      <c r="A81" s="2"/>
      <c r="D81" s="117"/>
      <c r="E81" s="117"/>
      <c r="F81" s="117"/>
      <c r="G81" s="2"/>
      <c r="J81" s="117"/>
      <c r="K81" s="117"/>
      <c r="L81" s="117"/>
    </row>
    <row r="82" spans="1:13" s="56" customFormat="1" x14ac:dyDescent="0.25">
      <c r="A82" s="2"/>
      <c r="D82" s="117"/>
      <c r="E82" s="117"/>
      <c r="F82" s="117"/>
      <c r="G82" s="2"/>
      <c r="J82" s="117"/>
      <c r="K82" s="117"/>
      <c r="L82" s="117"/>
    </row>
    <row r="83" spans="1:13" s="56" customFormat="1" x14ac:dyDescent="0.25">
      <c r="A83" s="4"/>
      <c r="B83" s="1"/>
      <c r="C83" s="1"/>
      <c r="D83" s="5"/>
      <c r="E83" s="5"/>
      <c r="F83" s="5"/>
      <c r="G83" s="4"/>
      <c r="H83" s="1"/>
      <c r="I83" s="1"/>
      <c r="J83" s="5"/>
      <c r="K83" s="5"/>
      <c r="L83" s="5"/>
      <c r="M83" s="1"/>
    </row>
    <row r="84" spans="1:13" s="56" customFormat="1" x14ac:dyDescent="0.25">
      <c r="A84" s="4"/>
      <c r="B84" s="1"/>
      <c r="C84" s="1"/>
      <c r="D84" s="5"/>
      <c r="E84" s="5"/>
      <c r="F84" s="5"/>
      <c r="G84" s="4"/>
      <c r="H84" s="1"/>
      <c r="I84" s="1"/>
      <c r="J84" s="5"/>
      <c r="K84" s="5"/>
      <c r="L84" s="5"/>
      <c r="M84" s="1"/>
    </row>
    <row r="85" spans="1:13" x14ac:dyDescent="0.25">
      <c r="H85" s="1"/>
      <c r="I85" s="1"/>
    </row>
    <row r="86" spans="1:13" x14ac:dyDescent="0.25">
      <c r="H86" s="1"/>
      <c r="I86" s="1"/>
    </row>
    <row r="87" spans="1:13" x14ac:dyDescent="0.25">
      <c r="A87" s="2"/>
      <c r="B87" s="56"/>
      <c r="C87" s="56"/>
      <c r="D87" s="117"/>
      <c r="E87" s="117"/>
      <c r="F87" s="117"/>
      <c r="G87" s="2"/>
      <c r="H87" s="56"/>
      <c r="I87" s="56"/>
      <c r="J87" s="117"/>
      <c r="K87" s="117"/>
      <c r="L87" s="117"/>
      <c r="M87" s="56"/>
    </row>
    <row r="88" spans="1:13" x14ac:dyDescent="0.25">
      <c r="A88" s="2"/>
      <c r="B88" s="56"/>
      <c r="C88" s="56"/>
      <c r="D88" s="117"/>
      <c r="E88" s="117"/>
      <c r="F88" s="117"/>
      <c r="G88" s="2"/>
      <c r="H88" s="56"/>
      <c r="I88" s="56"/>
      <c r="J88" s="117"/>
      <c r="K88" s="117"/>
      <c r="L88" s="117"/>
      <c r="M88" s="56"/>
    </row>
    <row r="89" spans="1:13" s="56" customFormat="1" x14ac:dyDescent="0.25">
      <c r="A89" s="2"/>
      <c r="D89" s="117"/>
      <c r="E89" s="117"/>
      <c r="F89" s="117"/>
      <c r="G89" s="2"/>
      <c r="J89" s="117"/>
      <c r="K89" s="117"/>
      <c r="L89" s="117"/>
    </row>
    <row r="90" spans="1:13" s="56" customFormat="1" x14ac:dyDescent="0.25">
      <c r="A90" s="4"/>
      <c r="B90" s="1"/>
      <c r="C90" s="1"/>
      <c r="D90" s="5"/>
      <c r="E90" s="5"/>
      <c r="F90" s="5"/>
      <c r="G90" s="4"/>
      <c r="H90" s="1"/>
      <c r="I90" s="1"/>
      <c r="J90" s="5"/>
      <c r="K90" s="5"/>
      <c r="L90" s="5"/>
      <c r="M90" s="1"/>
    </row>
    <row r="91" spans="1:13" s="56" customFormat="1" x14ac:dyDescent="0.25">
      <c r="A91" s="4"/>
      <c r="B91" s="1"/>
      <c r="C91" s="1"/>
      <c r="D91" s="5"/>
      <c r="E91" s="5"/>
      <c r="F91" s="5"/>
      <c r="G91" s="4"/>
      <c r="H91" s="6"/>
      <c r="I91" s="7"/>
      <c r="J91" s="5"/>
      <c r="K91" s="5"/>
      <c r="L91" s="5"/>
      <c r="M91" s="1"/>
    </row>
    <row r="93" spans="1:13" x14ac:dyDescent="0.25">
      <c r="A93" s="120"/>
      <c r="B93" s="121"/>
      <c r="C93" s="121"/>
      <c r="D93" s="122"/>
      <c r="E93" s="122"/>
      <c r="F93" s="122"/>
      <c r="G93" s="120"/>
      <c r="H93" s="123"/>
      <c r="I93" s="124"/>
      <c r="J93" s="122"/>
      <c r="K93" s="122"/>
      <c r="L93" s="122"/>
      <c r="M93" s="121"/>
    </row>
    <row r="95" spans="1:13" s="121" customFormat="1" x14ac:dyDescent="0.25">
      <c r="A95" s="4"/>
      <c r="B95" s="1"/>
      <c r="C95" s="1"/>
      <c r="D95" s="5"/>
      <c r="E95" s="5"/>
      <c r="F95" s="5"/>
      <c r="G95" s="4"/>
      <c r="H95" s="6"/>
      <c r="I95" s="7"/>
      <c r="J95" s="5"/>
      <c r="K95" s="5"/>
      <c r="L95" s="5"/>
      <c r="M95" s="1"/>
    </row>
    <row r="97" spans="1:13" x14ac:dyDescent="0.25">
      <c r="H97" s="1"/>
      <c r="I97" s="1"/>
    </row>
    <row r="98" spans="1:13" x14ac:dyDescent="0.25">
      <c r="H98" s="1"/>
      <c r="I98" s="1"/>
    </row>
    <row r="99" spans="1:13" x14ac:dyDescent="0.25">
      <c r="H99" s="1"/>
      <c r="I99" s="1"/>
    </row>
    <row r="100" spans="1:13" x14ac:dyDescent="0.25">
      <c r="H100" s="1"/>
      <c r="I100" s="1"/>
    </row>
    <row r="101" spans="1:13" x14ac:dyDescent="0.25">
      <c r="A101" s="2"/>
      <c r="B101" s="56"/>
      <c r="C101" s="56"/>
      <c r="D101" s="117"/>
      <c r="E101" s="117"/>
      <c r="F101" s="117"/>
      <c r="G101" s="2"/>
      <c r="H101" s="56"/>
      <c r="I101" s="56"/>
      <c r="J101" s="117"/>
      <c r="K101" s="117"/>
      <c r="L101" s="117"/>
      <c r="M101" s="56"/>
    </row>
    <row r="103" spans="1:13" s="56" customFormat="1" x14ac:dyDescent="0.25">
      <c r="A103" s="4"/>
      <c r="B103" s="1"/>
      <c r="C103" s="1"/>
      <c r="D103" s="5"/>
      <c r="E103" s="5"/>
      <c r="F103" s="5"/>
      <c r="G103" s="4"/>
      <c r="H103" s="6"/>
      <c r="I103" s="7"/>
      <c r="J103" s="5"/>
      <c r="K103" s="5"/>
      <c r="L103" s="5"/>
      <c r="M103" s="1"/>
    </row>
  </sheetData>
  <mergeCells count="4">
    <mergeCell ref="H10:H11"/>
    <mergeCell ref="A2:M2"/>
    <mergeCell ref="A3:M3"/>
    <mergeCell ref="A1:M1"/>
  </mergeCells>
  <printOptions horizontalCentered="1"/>
  <pageMargins left="0.23622047244094491" right="0.23622047244094491" top="0.35433070866141736" bottom="0" header="0.11811023622047245" footer="0.31496062992125984"/>
  <pageSetup paperSize="9" scale="50" orientation="landscape" r:id="rId1"/>
  <headerFooter>
    <oddHeader>&amp;R&amp;"Times New Roman,Normál"20.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2023-09-05T13:26:41Z</dcterms:modified>
</cp:coreProperties>
</file>